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contract'!$A$1:$B$37</definedName>
    <definedName name="Excel_BuiltIn_Print_Area_1_1_1">'valori contract'!$A$1:$B$37</definedName>
    <definedName name="Excel_BuiltIn_Print_Area_1_1_1_1">'valori contract'!$A$1:$B$37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contract'!$A$1:$AH$47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<sst xmlns="http://schemas.openxmlformats.org/spreadsheetml/2006/main" count="93" uniqueCount="92">
  <si>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</si>
  <si>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</si>
  <si>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</si>
  <si>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</si>
  <si>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</si>
  <si>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</si>
  <si>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</si>
  <si>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</si>
  <si>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</si>
  <si>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</si>
  <si>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</si>
  <si>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</si>
  <si>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</si>
  <si>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</si>
  <si>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</si>
  <si>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</si>
  <si>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</si>
  <si>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</si>
  <si>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</si>
  <si>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</si>
  <si>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</si>
  <si>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</si>
  <si>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</si>
  <si>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</si>
  <si>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</si>
  <si>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</si>
  <si>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</si>
  <si>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</si>
  <si>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</si>
  <si>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</si>
  <si>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</si>
  <si>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</si>
  <si>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</si>
  <si>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</si>
  <si>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</si>
  <si>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</si>
  <si>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</si>
  <si>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</si>
  <si>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</si>
  <si>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</si>
  <si>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</si>
  <si>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</si>
  <si>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</si>
  <si>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</si>
  <si>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</si>
  <si>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</si>
  <si>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</si>
  <si>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</si>
  <si>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</si>
  <si>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</si>
  <si>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</si>
  <si>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</si>
  <si>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</si>
  <si>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</si>
  <si>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</si>
  <si>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</si>
  <si>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</si>
  <si>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</si>
  <si>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</si>
  <si>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</si>
  <si>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</si>
  <si>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</si>
  <si>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</si>
  <si>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</si>
  <si>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</si>
  <si>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</si>
  <si>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</si>
  <si>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</si>
  <si>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</si>
  <si>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</si>
  <si>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</si>
  <si>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</si>
  <si>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</si>
  <si>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</si>
  <si>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</si>
  <si>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</si>
  <si>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</si>
  <si>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</si>
  <si>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 xml:space="preserve">SEPTEMBRIE 2022 </t>
  </si>
  <si>
    <t>MONITORIZARE APRILIE 2022</t>
  </si>
  <si>
    <t>MAI 2022  (VALIDAT)</t>
  </si>
  <si>
    <t>MONITORIZARE MAI 2022</t>
  </si>
  <si>
    <t xml:space="preserve">OCTOMBRIE 2022 </t>
  </si>
  <si>
    <t xml:space="preserve">NOIEMBRIE 2022 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</si>
  <si>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</si>
  <si>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</si>
  <si>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</si>
  <si>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</si>
  <si>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</si>
  <si>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 xml:space="preserve">DECEMBRIE 2022 </t>
  </si>
  <si>
    <t>AUGUST 2022  (VALIDAT)</t>
  </si>
  <si>
    <t>MONITORIZARE AUGUST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</si>
</sst>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9" sqref="B39:B40"/>
    </sheetView>
  </sheetViews>
  <sheetFormatPr defaultColWidth="9.140625" defaultRowHeight="12.75"/>
  <cols>
    <col min="1" max="1" width="6.00390625" style="14" customWidth="1"/>
    <col min="2" max="2" width="48.140625" style="14" customWidth="1"/>
    <col min="3" max="3" width="10.851562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6" width="20.140625" style="14" customWidth="1"/>
    <col min="17" max="17" width="19.57421875" style="14" customWidth="1"/>
    <col min="18" max="18" width="19.8515625" style="14" customWidth="1"/>
    <col min="19" max="19" width="19.421875" style="14" customWidth="1"/>
    <col min="20" max="20" width="19.28125" style="14" customWidth="1"/>
    <col min="21" max="21" width="19.57421875" style="14" customWidth="1"/>
    <col min="22" max="23" width="19.28125" style="14" customWidth="1"/>
    <col min="24" max="25" width="19.7109375" style="14" customWidth="1"/>
    <col min="26" max="27" width="19.57421875" style="14" customWidth="1"/>
    <col min="28" max="28" width="19.140625" style="14" customWidth="1"/>
    <col min="29" max="29" width="19.421875" style="14" customWidth="1"/>
    <col min="30" max="30" width="18.421875" style="14" customWidth="1"/>
    <col min="31" max="31" width="20.57421875" style="14" customWidth="1"/>
    <col min="32" max="32" width="21.140625" style="14" customWidth="1"/>
    <col min="33" max="33" width="19.28125" style="14" customWidth="1"/>
    <col min="34" max="34" width="20.7109375" style="14" customWidth="1"/>
    <col min="35" max="35" width="13.57421875" style="14" bestFit="1" customWidth="1"/>
    <col min="36" max="38" width="13.57421875" style="14" customWidth="1"/>
    <col min="39" max="39" width="13.7109375" style="14" customWidth="1"/>
    <col min="40" max="40" width="13.28125" style="14" bestFit="1" customWidth="1"/>
    <col min="41" max="16384" width="9.140625" style="14" customWidth="1"/>
  </cols>
  <sheetData>
    <row r="1" ht="12.75">
      <c r="A1" s="28" t="s">
        <v>18</v>
      </c>
    </row>
    <row r="2" ht="19.5" customHeight="1">
      <c r="A2" s="28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23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  <c r="V4" s="38"/>
      <c r="W4" s="38"/>
    </row>
    <row r="5" spans="1:23" s="21" customFormat="1" ht="18.75">
      <c r="A5" s="3"/>
      <c r="B5" s="11" t="s">
        <v>12</v>
      </c>
      <c r="C5" s="11"/>
      <c r="V5" s="38"/>
      <c r="W5" s="38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4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80</v>
      </c>
      <c r="N7" s="2" t="s">
        <v>74</v>
      </c>
      <c r="O7" s="2" t="s">
        <v>79</v>
      </c>
      <c r="P7" s="2" t="s">
        <v>84</v>
      </c>
      <c r="Q7" s="2" t="s">
        <v>81</v>
      </c>
      <c r="R7" s="2" t="s">
        <v>71</v>
      </c>
      <c r="S7" s="2" t="s">
        <v>75</v>
      </c>
      <c r="T7" s="2" t="s">
        <v>87</v>
      </c>
      <c r="U7" s="2" t="s">
        <v>85</v>
      </c>
      <c r="V7" s="2" t="s">
        <v>90</v>
      </c>
      <c r="W7" s="2" t="s">
        <v>88</v>
      </c>
      <c r="X7" s="2" t="s">
        <v>78</v>
      </c>
      <c r="Y7" s="2" t="s">
        <v>91</v>
      </c>
      <c r="Z7" s="2" t="s">
        <v>72</v>
      </c>
      <c r="AA7" s="2" t="s">
        <v>86</v>
      </c>
      <c r="AB7" s="2" t="s">
        <v>82</v>
      </c>
      <c r="AC7" s="2" t="s">
        <v>83</v>
      </c>
      <c r="AD7" s="2" t="s">
        <v>89</v>
      </c>
      <c r="AE7" s="2" t="s">
        <v>73</v>
      </c>
      <c r="AF7" s="2" t="s">
        <v>61</v>
      </c>
      <c r="AG7" s="2" t="s">
        <v>65</v>
      </c>
      <c r="AH7" s="2" t="s">
        <v>66</v>
      </c>
    </row>
    <row r="8" spans="1:37" s="5" customFormat="1" ht="42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44909.36</v>
      </c>
      <c r="Q8" s="24">
        <v>0</v>
      </c>
      <c r="R8" s="24">
        <f aca="true" t="shared" si="2" ref="R8:R34">P8+M8+L8</f>
        <v>134306.51</v>
      </c>
      <c r="S8" s="24">
        <f aca="true" t="shared" si="3" ref="S8:S34">+R8+Q8+O8+N8</f>
        <v>134306.51</v>
      </c>
      <c r="T8" s="24">
        <v>41590.54</v>
      </c>
      <c r="U8" s="24">
        <v>0</v>
      </c>
      <c r="V8" s="24">
        <v>41185.08</v>
      </c>
      <c r="W8" s="24">
        <v>0</v>
      </c>
      <c r="X8" s="24">
        <v>43105.020000000004</v>
      </c>
      <c r="Y8" s="24">
        <v>0</v>
      </c>
      <c r="Z8" s="24">
        <f aca="true" t="shared" si="4" ref="Z8:Z34">X8+V8+T8</f>
        <v>125880.64000000001</v>
      </c>
      <c r="AA8" s="24">
        <f>Z8+U8+W8+Y8</f>
        <v>125880.64000000001</v>
      </c>
      <c r="AB8" s="24">
        <v>25327.89</v>
      </c>
      <c r="AC8" s="24">
        <v>25150</v>
      </c>
      <c r="AD8" s="24">
        <v>12087.500000000033</v>
      </c>
      <c r="AE8" s="24">
        <f aca="true" t="shared" si="5" ref="AE8:AE34">+AD8+AC8+AB8</f>
        <v>62565.39000000003</v>
      </c>
      <c r="AF8" s="24">
        <f aca="true" t="shared" si="6" ref="AF8:AF34">AE8+Z8+R8+J8</f>
        <v>446485.00000000006</v>
      </c>
      <c r="AG8" s="24">
        <f>E8+G8+I8+N8+O8+Q8+U8+W8+Y8</f>
        <v>0</v>
      </c>
      <c r="AH8" s="24">
        <f>AF8+AG8</f>
        <v>446485.00000000006</v>
      </c>
      <c r="AK8" s="36"/>
    </row>
    <row r="9" spans="1:34" s="25" customFormat="1" ht="57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</v>
      </c>
      <c r="Q9" s="24">
        <v>3925.39</v>
      </c>
      <c r="R9" s="24">
        <f t="shared" si="2"/>
        <v>222642.87</v>
      </c>
      <c r="S9" s="24">
        <f t="shared" si="3"/>
        <v>232979.90000000002</v>
      </c>
      <c r="T9" s="24">
        <v>79559.29</v>
      </c>
      <c r="U9" s="24">
        <v>8724.73</v>
      </c>
      <c r="V9" s="24">
        <v>69898.39</v>
      </c>
      <c r="W9" s="24">
        <v>0</v>
      </c>
      <c r="X9" s="24">
        <v>70766.4</v>
      </c>
      <c r="Y9" s="24">
        <v>6869.940000000002</v>
      </c>
      <c r="Z9" s="24">
        <f t="shared" si="4"/>
        <v>220224.07999999996</v>
      </c>
      <c r="AA9" s="24">
        <f aca="true" t="shared" si="7" ref="AA9:AA34">Z9+U9+W9+Y9</f>
        <v>235818.74999999997</v>
      </c>
      <c r="AB9" s="24">
        <v>42263.229999999996</v>
      </c>
      <c r="AC9" s="24">
        <v>41969.03</v>
      </c>
      <c r="AD9" s="24">
        <v>20934.280000000028</v>
      </c>
      <c r="AE9" s="24">
        <f t="shared" si="5"/>
        <v>105166.54000000002</v>
      </c>
      <c r="AF9" s="24">
        <f t="shared" si="6"/>
        <v>768239.26</v>
      </c>
      <c r="AG9" s="24">
        <f aca="true" t="shared" si="8" ref="AG9:AG34">E9+G9+I9+N9+O9+Q9+U9+W9+Y9</f>
        <v>26031.11</v>
      </c>
      <c r="AH9" s="24">
        <f aca="true" t="shared" si="9" ref="AH9:AH33">AF9+AG9</f>
        <v>794270.37</v>
      </c>
    </row>
    <row r="10" spans="1:34" s="25" customFormat="1" ht="59.2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v>3248.31</v>
      </c>
      <c r="R10" s="24">
        <f t="shared" si="2"/>
        <v>203974.68</v>
      </c>
      <c r="S10" s="24">
        <f t="shared" si="3"/>
        <v>215638.12</v>
      </c>
      <c r="T10" s="24">
        <v>72255.71</v>
      </c>
      <c r="U10" s="24">
        <v>2601.9</v>
      </c>
      <c r="V10" s="24">
        <v>65155.51</v>
      </c>
      <c r="W10" s="24">
        <v>0</v>
      </c>
      <c r="X10" s="24">
        <v>65765.56999999999</v>
      </c>
      <c r="Y10" s="24">
        <v>3334.4300000000003</v>
      </c>
      <c r="Z10" s="24">
        <f t="shared" si="4"/>
        <v>203176.78999999998</v>
      </c>
      <c r="AA10" s="24">
        <f t="shared" si="7"/>
        <v>209113.11999999997</v>
      </c>
      <c r="AB10" s="24">
        <v>39395.409999999996</v>
      </c>
      <c r="AC10" s="24">
        <v>39121.27</v>
      </c>
      <c r="AD10" s="24">
        <v>19513.800000000003</v>
      </c>
      <c r="AE10" s="24">
        <f t="shared" si="5"/>
        <v>98030.48</v>
      </c>
      <c r="AF10" s="24">
        <f t="shared" si="6"/>
        <v>696999</v>
      </c>
      <c r="AG10" s="24">
        <f t="shared" si="8"/>
        <v>18621.76</v>
      </c>
      <c r="AH10" s="24">
        <f t="shared" si="9"/>
        <v>715620.76</v>
      </c>
    </row>
    <row r="11" spans="1:34" s="25" customFormat="1" ht="4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86625.89</v>
      </c>
      <c r="Q11" s="24">
        <v>0</v>
      </c>
      <c r="R11" s="24">
        <f t="shared" si="2"/>
        <v>256384.32</v>
      </c>
      <c r="S11" s="24">
        <f t="shared" si="3"/>
        <v>256384.32</v>
      </c>
      <c r="T11" s="24">
        <v>85871.26</v>
      </c>
      <c r="U11" s="24">
        <v>0</v>
      </c>
      <c r="V11" s="24">
        <v>83284.48</v>
      </c>
      <c r="W11" s="24">
        <v>0</v>
      </c>
      <c r="X11" s="24">
        <v>90765.49999999999</v>
      </c>
      <c r="Y11" s="24">
        <v>144.03</v>
      </c>
      <c r="Z11" s="24">
        <f t="shared" si="4"/>
        <v>259921.24</v>
      </c>
      <c r="AA11" s="24">
        <f t="shared" si="7"/>
        <v>260065.27</v>
      </c>
      <c r="AB11" s="24">
        <v>49853.43</v>
      </c>
      <c r="AC11" s="24">
        <v>49506.37</v>
      </c>
      <c r="AD11" s="24">
        <v>24693.930000000015</v>
      </c>
      <c r="AE11" s="24">
        <f t="shared" si="5"/>
        <v>124053.73000000001</v>
      </c>
      <c r="AF11" s="24">
        <f t="shared" si="6"/>
        <v>893950.2100000001</v>
      </c>
      <c r="AG11" s="24">
        <f t="shared" si="8"/>
        <v>144.03</v>
      </c>
      <c r="AH11" s="24">
        <f t="shared" si="9"/>
        <v>894094.2400000001</v>
      </c>
    </row>
    <row r="12" spans="1:34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54433.15</v>
      </c>
      <c r="Q12" s="24">
        <v>0</v>
      </c>
      <c r="R12" s="24">
        <f t="shared" si="2"/>
        <v>159331.76</v>
      </c>
      <c r="S12" s="24">
        <f t="shared" si="3"/>
        <v>159802.2</v>
      </c>
      <c r="T12" s="24">
        <v>52641.12</v>
      </c>
      <c r="U12" s="24">
        <v>0</v>
      </c>
      <c r="V12" s="24">
        <v>50997.96</v>
      </c>
      <c r="W12" s="24">
        <v>0</v>
      </c>
      <c r="X12" s="24">
        <v>55633.05</v>
      </c>
      <c r="Y12" s="24">
        <v>0</v>
      </c>
      <c r="Z12" s="24">
        <f t="shared" si="4"/>
        <v>159272.13</v>
      </c>
      <c r="AA12" s="24">
        <f t="shared" si="7"/>
        <v>159272.13</v>
      </c>
      <c r="AB12" s="24">
        <v>30528.7</v>
      </c>
      <c r="AC12" s="24">
        <v>30316.38</v>
      </c>
      <c r="AD12" s="24">
        <v>15121.890000000047</v>
      </c>
      <c r="AE12" s="24">
        <f t="shared" si="5"/>
        <v>75966.97000000004</v>
      </c>
      <c r="AF12" s="24">
        <f t="shared" si="6"/>
        <v>552318.24</v>
      </c>
      <c r="AG12" s="24">
        <f t="shared" si="8"/>
        <v>470.44</v>
      </c>
      <c r="AH12" s="24">
        <f t="shared" si="9"/>
        <v>552788.6799999999</v>
      </c>
    </row>
    <row r="13" spans="1:34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53117.3</v>
      </c>
      <c r="Q13" s="24">
        <v>581.15</v>
      </c>
      <c r="R13" s="24">
        <f t="shared" si="2"/>
        <v>155012.44</v>
      </c>
      <c r="S13" s="24">
        <f t="shared" si="3"/>
        <v>157107.49</v>
      </c>
      <c r="T13" s="24">
        <v>51537.97</v>
      </c>
      <c r="U13" s="24">
        <v>485.76</v>
      </c>
      <c r="V13" s="24">
        <v>54232.91</v>
      </c>
      <c r="W13" s="24">
        <v>796.78</v>
      </c>
      <c r="X13" s="24">
        <v>54342.96</v>
      </c>
      <c r="Y13" s="24">
        <v>971.93</v>
      </c>
      <c r="Z13" s="24">
        <f t="shared" si="4"/>
        <v>160113.84</v>
      </c>
      <c r="AA13" s="24">
        <f t="shared" si="7"/>
        <v>162368.31</v>
      </c>
      <c r="AB13" s="24">
        <v>29807.9</v>
      </c>
      <c r="AC13" s="24">
        <v>29600.61</v>
      </c>
      <c r="AD13" s="24">
        <v>14764.860000000044</v>
      </c>
      <c r="AE13" s="24">
        <f t="shared" si="5"/>
        <v>74173.37000000005</v>
      </c>
      <c r="AF13" s="24">
        <f t="shared" si="6"/>
        <v>541526.6100000001</v>
      </c>
      <c r="AG13" s="24">
        <f t="shared" si="8"/>
        <v>5142.04</v>
      </c>
      <c r="AH13" s="24">
        <f t="shared" si="9"/>
        <v>546668.6500000001</v>
      </c>
    </row>
    <row r="14" spans="1:36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v>0</v>
      </c>
      <c r="R14" s="24">
        <f t="shared" si="2"/>
        <v>200526.29</v>
      </c>
      <c r="S14" s="24">
        <f t="shared" si="3"/>
        <v>204924.22</v>
      </c>
      <c r="T14" s="24">
        <v>67978.44</v>
      </c>
      <c r="U14" s="24">
        <v>435.84</v>
      </c>
      <c r="V14" s="24">
        <v>71433.99</v>
      </c>
      <c r="W14" s="24">
        <v>846.82</v>
      </c>
      <c r="X14" s="24">
        <v>71605.68999999999</v>
      </c>
      <c r="Y14" s="24">
        <v>1053.8600000000006</v>
      </c>
      <c r="Z14" s="24">
        <f t="shared" si="4"/>
        <v>211018.12</v>
      </c>
      <c r="AA14" s="24">
        <f t="shared" si="7"/>
        <v>213354.64</v>
      </c>
      <c r="AB14" s="24">
        <v>39366.7</v>
      </c>
      <c r="AC14" s="24">
        <v>39092.95</v>
      </c>
      <c r="AD14" s="24">
        <v>19499.640000000043</v>
      </c>
      <c r="AE14" s="24">
        <f t="shared" si="5"/>
        <v>97959.29000000004</v>
      </c>
      <c r="AF14" s="24">
        <f t="shared" si="6"/>
        <v>699433.4200000002</v>
      </c>
      <c r="AG14" s="24">
        <f t="shared" si="8"/>
        <v>8362.78</v>
      </c>
      <c r="AH14" s="24">
        <f t="shared" si="9"/>
        <v>707796.2000000002</v>
      </c>
      <c r="AJ14" s="37"/>
    </row>
    <row r="15" spans="1:34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v>15908.75</v>
      </c>
      <c r="R15" s="24">
        <f t="shared" si="2"/>
        <v>287566.94</v>
      </c>
      <c r="S15" s="24">
        <f t="shared" si="3"/>
        <v>324934.21</v>
      </c>
      <c r="T15" s="24">
        <v>96605.27</v>
      </c>
      <c r="U15" s="24">
        <v>12769.24</v>
      </c>
      <c r="V15" s="24">
        <v>101577.15</v>
      </c>
      <c r="W15" s="24">
        <v>14563.34</v>
      </c>
      <c r="X15" s="24">
        <v>101805.03</v>
      </c>
      <c r="Y15" s="24">
        <v>9077.410000000003</v>
      </c>
      <c r="Z15" s="24">
        <f t="shared" si="4"/>
        <v>299987.45</v>
      </c>
      <c r="AA15" s="24">
        <f t="shared" si="7"/>
        <v>336397.44000000006</v>
      </c>
      <c r="AB15" s="24">
        <v>55913.99</v>
      </c>
      <c r="AC15" s="24">
        <v>55524.88</v>
      </c>
      <c r="AD15" s="24">
        <v>27695.970000000038</v>
      </c>
      <c r="AE15" s="24">
        <f t="shared" si="5"/>
        <v>139134.84000000003</v>
      </c>
      <c r="AF15" s="24">
        <f t="shared" si="6"/>
        <v>1003133.3300000001</v>
      </c>
      <c r="AG15" s="24">
        <f t="shared" si="8"/>
        <v>93793.14</v>
      </c>
      <c r="AH15" s="24">
        <f t="shared" si="9"/>
        <v>1096926.47</v>
      </c>
    </row>
    <row r="16" spans="1:34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49538.64</v>
      </c>
      <c r="Q16" s="24">
        <v>0</v>
      </c>
      <c r="R16" s="24">
        <f t="shared" si="2"/>
        <v>160135.15</v>
      </c>
      <c r="S16" s="24">
        <f t="shared" si="3"/>
        <v>160135.15</v>
      </c>
      <c r="T16" s="24">
        <v>53019.6</v>
      </c>
      <c r="U16" s="24">
        <v>0</v>
      </c>
      <c r="V16" s="24">
        <v>55799.91</v>
      </c>
      <c r="W16" s="24">
        <v>0</v>
      </c>
      <c r="X16" s="24">
        <v>55921.45</v>
      </c>
      <c r="Y16" s="24">
        <v>0</v>
      </c>
      <c r="Z16" s="24">
        <f t="shared" si="4"/>
        <v>164740.96</v>
      </c>
      <c r="AA16" s="24">
        <f t="shared" si="7"/>
        <v>164740.96</v>
      </c>
      <c r="AB16" s="24">
        <v>30698.059999999998</v>
      </c>
      <c r="AC16" s="24">
        <v>30484.53</v>
      </c>
      <c r="AD16" s="24">
        <v>15205.75</v>
      </c>
      <c r="AE16" s="24">
        <f t="shared" si="5"/>
        <v>76388.34</v>
      </c>
      <c r="AF16" s="24">
        <f t="shared" si="6"/>
        <v>553441.57</v>
      </c>
      <c r="AG16" s="24">
        <f t="shared" si="8"/>
        <v>0</v>
      </c>
      <c r="AH16" s="24">
        <f t="shared" si="9"/>
        <v>553441.57</v>
      </c>
    </row>
    <row r="17" spans="1:34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87245.61</v>
      </c>
      <c r="Q17" s="24">
        <v>0</v>
      </c>
      <c r="R17" s="24">
        <f t="shared" si="2"/>
        <v>272039.43</v>
      </c>
      <c r="S17" s="24">
        <f t="shared" si="3"/>
        <v>272039.43</v>
      </c>
      <c r="T17" s="24">
        <v>93698.15</v>
      </c>
      <c r="U17" s="24">
        <v>0</v>
      </c>
      <c r="V17" s="24">
        <v>98331.54</v>
      </c>
      <c r="W17" s="24">
        <v>0</v>
      </c>
      <c r="X17" s="24">
        <v>98606.46</v>
      </c>
      <c r="Y17" s="24">
        <v>0</v>
      </c>
      <c r="Z17" s="24">
        <f t="shared" si="4"/>
        <v>290636.15</v>
      </c>
      <c r="AA17" s="24">
        <f t="shared" si="7"/>
        <v>290636.15</v>
      </c>
      <c r="AB17" s="24">
        <v>54331.14</v>
      </c>
      <c r="AC17" s="24">
        <v>53953.05</v>
      </c>
      <c r="AD17" s="24">
        <v>26911.95000000004</v>
      </c>
      <c r="AE17" s="24">
        <f t="shared" si="5"/>
        <v>135196.14000000004</v>
      </c>
      <c r="AF17" s="24">
        <f t="shared" si="6"/>
        <v>944322.36</v>
      </c>
      <c r="AG17" s="24">
        <f t="shared" si="8"/>
        <v>0</v>
      </c>
      <c r="AH17" s="24">
        <f t="shared" si="9"/>
        <v>944322.36</v>
      </c>
    </row>
    <row r="18" spans="1:34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v>19127.19</v>
      </c>
      <c r="R18" s="24">
        <f t="shared" si="2"/>
        <v>429108.75</v>
      </c>
      <c r="S18" s="24">
        <f t="shared" si="3"/>
        <v>478353.13</v>
      </c>
      <c r="T18" s="24">
        <v>144568.29</v>
      </c>
      <c r="U18" s="24">
        <v>25845.94</v>
      </c>
      <c r="V18" s="24">
        <v>151982.9</v>
      </c>
      <c r="W18" s="24">
        <v>21604.26</v>
      </c>
      <c r="X18" s="24">
        <v>152331.09</v>
      </c>
      <c r="Y18" s="24">
        <v>22780.320000000007</v>
      </c>
      <c r="Z18" s="24">
        <f t="shared" si="4"/>
        <v>448882.28</v>
      </c>
      <c r="AA18" s="24">
        <f t="shared" si="7"/>
        <v>519112.80000000005</v>
      </c>
      <c r="AB18" s="24">
        <v>83687.70999999999</v>
      </c>
      <c r="AC18" s="24">
        <v>83105.06</v>
      </c>
      <c r="AD18" s="24">
        <v>41453.02000000002</v>
      </c>
      <c r="AE18" s="24">
        <f t="shared" si="5"/>
        <v>208245.79</v>
      </c>
      <c r="AF18" s="24">
        <f t="shared" si="6"/>
        <v>1497321.63</v>
      </c>
      <c r="AG18" s="24">
        <f t="shared" si="8"/>
        <v>130652.61</v>
      </c>
      <c r="AH18" s="24">
        <f t="shared" si="9"/>
        <v>1627974.24</v>
      </c>
    </row>
    <row r="19" spans="1:34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47983.28</v>
      </c>
      <c r="Q19" s="24">
        <v>0</v>
      </c>
      <c r="R19" s="24">
        <f t="shared" si="2"/>
        <v>140834.06</v>
      </c>
      <c r="S19" s="24">
        <f t="shared" si="3"/>
        <v>140834.06</v>
      </c>
      <c r="T19" s="24">
        <v>47373.2</v>
      </c>
      <c r="U19" s="24">
        <v>0</v>
      </c>
      <c r="V19" s="24">
        <v>46411.09</v>
      </c>
      <c r="W19" s="24">
        <v>0</v>
      </c>
      <c r="X19" s="24">
        <v>47030.200000000004</v>
      </c>
      <c r="Y19" s="24">
        <v>0</v>
      </c>
      <c r="Z19" s="24">
        <f t="shared" si="4"/>
        <v>140814.49</v>
      </c>
      <c r="AA19" s="24">
        <f t="shared" si="7"/>
        <v>140814.49</v>
      </c>
      <c r="AB19" s="24">
        <v>28038.52</v>
      </c>
      <c r="AC19" s="24">
        <v>27843.44</v>
      </c>
      <c r="AD19" s="24">
        <v>13888.389999999989</v>
      </c>
      <c r="AE19" s="24">
        <f t="shared" si="5"/>
        <v>69770.34999999999</v>
      </c>
      <c r="AF19" s="24">
        <f t="shared" si="6"/>
        <v>484069.87</v>
      </c>
      <c r="AG19" s="24">
        <f t="shared" si="8"/>
        <v>0</v>
      </c>
      <c r="AH19" s="24">
        <f t="shared" si="9"/>
        <v>484069.87</v>
      </c>
    </row>
    <row r="20" spans="1:34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v>5490.26</v>
      </c>
      <c r="R20" s="24">
        <f t="shared" si="2"/>
        <v>226875.78</v>
      </c>
      <c r="S20" s="24">
        <f t="shared" si="3"/>
        <v>240971.32</v>
      </c>
      <c r="T20" s="24">
        <v>74944.64</v>
      </c>
      <c r="U20" s="24">
        <v>4582.33</v>
      </c>
      <c r="V20" s="24">
        <v>78902.16</v>
      </c>
      <c r="W20" s="24">
        <v>2823.03</v>
      </c>
      <c r="X20" s="24">
        <v>79051.99</v>
      </c>
      <c r="Y20" s="24">
        <v>4357.52</v>
      </c>
      <c r="Z20" s="24">
        <f t="shared" si="4"/>
        <v>232898.79000000004</v>
      </c>
      <c r="AA20" s="24">
        <f t="shared" si="7"/>
        <v>244661.67</v>
      </c>
      <c r="AB20" s="24">
        <v>43326.19</v>
      </c>
      <c r="AC20" s="24">
        <v>43024.71</v>
      </c>
      <c r="AD20" s="24">
        <v>21460.84</v>
      </c>
      <c r="AE20" s="24">
        <f t="shared" si="5"/>
        <v>107811.74</v>
      </c>
      <c r="AF20" s="24">
        <f t="shared" si="6"/>
        <v>793254.78</v>
      </c>
      <c r="AG20" s="24">
        <f t="shared" si="8"/>
        <v>33402.5</v>
      </c>
      <c r="AH20" s="24">
        <f t="shared" si="9"/>
        <v>826657.28</v>
      </c>
    </row>
    <row r="21" spans="1:36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71526.8</v>
      </c>
      <c r="Q21" s="24">
        <v>0</v>
      </c>
      <c r="R21" s="24">
        <f t="shared" si="2"/>
        <v>209305.17</v>
      </c>
      <c r="S21" s="24">
        <f t="shared" si="3"/>
        <v>209305.17</v>
      </c>
      <c r="T21" s="24">
        <v>70768.91</v>
      </c>
      <c r="U21" s="24">
        <v>0</v>
      </c>
      <c r="V21" s="24">
        <v>68831.9</v>
      </c>
      <c r="W21" s="24">
        <v>0</v>
      </c>
      <c r="X21" s="24">
        <v>74540.81</v>
      </c>
      <c r="Y21" s="24">
        <v>0</v>
      </c>
      <c r="Z21" s="24">
        <f t="shared" si="4"/>
        <v>214141.62</v>
      </c>
      <c r="AA21" s="24">
        <f t="shared" si="7"/>
        <v>214141.62</v>
      </c>
      <c r="AB21" s="24">
        <v>40803.14</v>
      </c>
      <c r="AC21" s="24">
        <v>40518.63</v>
      </c>
      <c r="AD21" s="24">
        <v>20010.749999999967</v>
      </c>
      <c r="AE21" s="24">
        <f t="shared" si="5"/>
        <v>101332.51999999996</v>
      </c>
      <c r="AF21" s="24">
        <f t="shared" si="6"/>
        <v>729875.2799999999</v>
      </c>
      <c r="AG21" s="24">
        <f t="shared" si="8"/>
        <v>0</v>
      </c>
      <c r="AH21" s="24">
        <f t="shared" si="9"/>
        <v>729875.2799999999</v>
      </c>
      <c r="AJ21" s="37"/>
    </row>
    <row r="22" spans="1:36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55341.62</v>
      </c>
      <c r="Q22" s="24">
        <v>0</v>
      </c>
      <c r="R22" s="24">
        <f t="shared" si="2"/>
        <v>177826.86</v>
      </c>
      <c r="S22" s="24">
        <f t="shared" si="3"/>
        <v>177826.86</v>
      </c>
      <c r="T22" s="24">
        <v>55521.92</v>
      </c>
      <c r="U22" s="24">
        <v>0</v>
      </c>
      <c r="V22" s="24">
        <v>55299.02</v>
      </c>
      <c r="W22" s="24">
        <v>0</v>
      </c>
      <c r="X22" s="24">
        <v>55853.71</v>
      </c>
      <c r="Y22" s="24">
        <v>0</v>
      </c>
      <c r="Z22" s="24">
        <f t="shared" si="4"/>
        <v>166674.65</v>
      </c>
      <c r="AA22" s="24">
        <f t="shared" si="7"/>
        <v>166674.65</v>
      </c>
      <c r="AB22" s="24">
        <v>33138.44</v>
      </c>
      <c r="AC22" s="24">
        <v>32907.58</v>
      </c>
      <c r="AD22" s="24">
        <v>16334.360000000032</v>
      </c>
      <c r="AE22" s="24">
        <f t="shared" si="5"/>
        <v>82380.38000000003</v>
      </c>
      <c r="AF22" s="24">
        <f t="shared" si="6"/>
        <v>589605.0700000001</v>
      </c>
      <c r="AG22" s="24">
        <f t="shared" si="8"/>
        <v>0</v>
      </c>
      <c r="AH22" s="24">
        <f t="shared" si="9"/>
        <v>589605.0700000001</v>
      </c>
      <c r="AJ22" s="37"/>
    </row>
    <row r="23" spans="1:34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64209.42</v>
      </c>
      <c r="Q23" s="24">
        <v>0</v>
      </c>
      <c r="R23" s="24">
        <f t="shared" si="2"/>
        <v>189548.02000000002</v>
      </c>
      <c r="S23" s="24">
        <f t="shared" si="3"/>
        <v>189548.02000000002</v>
      </c>
      <c r="T23" s="24">
        <v>63842.31</v>
      </c>
      <c r="U23" s="24">
        <v>0</v>
      </c>
      <c r="V23" s="24">
        <v>61065.81</v>
      </c>
      <c r="W23" s="24">
        <v>0</v>
      </c>
      <c r="X23" s="24">
        <v>62000.840000000004</v>
      </c>
      <c r="Y23" s="24">
        <v>0</v>
      </c>
      <c r="Z23" s="24">
        <f t="shared" si="4"/>
        <v>186908.96</v>
      </c>
      <c r="AA23" s="24">
        <f t="shared" si="7"/>
        <v>186908.96</v>
      </c>
      <c r="AB23" s="24">
        <v>36963.65</v>
      </c>
      <c r="AC23" s="24">
        <v>36706.66</v>
      </c>
      <c r="AD23" s="24">
        <v>18309.40999999996</v>
      </c>
      <c r="AE23" s="24">
        <f t="shared" si="5"/>
        <v>91979.71999999997</v>
      </c>
      <c r="AF23" s="24">
        <f t="shared" si="6"/>
        <v>654910.24</v>
      </c>
      <c r="AG23" s="24">
        <f t="shared" si="8"/>
        <v>0</v>
      </c>
      <c r="AH23" s="24">
        <f t="shared" si="9"/>
        <v>654910.24</v>
      </c>
    </row>
    <row r="24" spans="1:34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71160.27</v>
      </c>
      <c r="Q24" s="24">
        <v>11321.06</v>
      </c>
      <c r="R24" s="24">
        <f t="shared" si="2"/>
        <v>205725.05</v>
      </c>
      <c r="S24" s="24">
        <f t="shared" si="3"/>
        <v>246801.66999999998</v>
      </c>
      <c r="T24" s="24">
        <v>69118.72</v>
      </c>
      <c r="U24" s="24">
        <v>10138.35</v>
      </c>
      <c r="V24" s="24">
        <v>72677</v>
      </c>
      <c r="W24" s="24">
        <v>11642.16</v>
      </c>
      <c r="X24" s="24">
        <v>72839.67</v>
      </c>
      <c r="Y24" s="24">
        <v>19076.11</v>
      </c>
      <c r="Z24" s="24">
        <f t="shared" si="4"/>
        <v>214635.38999999998</v>
      </c>
      <c r="AA24" s="24">
        <f t="shared" si="7"/>
        <v>255492.01</v>
      </c>
      <c r="AB24" s="24">
        <v>40004.48</v>
      </c>
      <c r="AC24" s="24">
        <v>39726.19</v>
      </c>
      <c r="AD24" s="24">
        <v>19815.54</v>
      </c>
      <c r="AE24" s="24">
        <f t="shared" si="5"/>
        <v>99546.21</v>
      </c>
      <c r="AF24" s="24">
        <f t="shared" si="6"/>
        <v>717869.25</v>
      </c>
      <c r="AG24" s="24">
        <f t="shared" si="8"/>
        <v>96736.8</v>
      </c>
      <c r="AH24" s="24">
        <f t="shared" si="9"/>
        <v>814606.05</v>
      </c>
    </row>
    <row r="25" spans="1:34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v>3118.15</v>
      </c>
      <c r="R25" s="24">
        <f t="shared" si="2"/>
        <v>190306.49000000002</v>
      </c>
      <c r="S25" s="24">
        <f t="shared" si="3"/>
        <v>193424.64</v>
      </c>
      <c r="T25" s="24">
        <v>62755.34</v>
      </c>
      <c r="U25" s="24">
        <v>8874.5</v>
      </c>
      <c r="V25" s="24">
        <v>66076.44</v>
      </c>
      <c r="W25" s="24">
        <v>9110</v>
      </c>
      <c r="X25" s="24">
        <v>66199.87999999999</v>
      </c>
      <c r="Y25" s="24">
        <v>3229.1900000000023</v>
      </c>
      <c r="Z25" s="24">
        <f t="shared" si="4"/>
        <v>195031.66</v>
      </c>
      <c r="AA25" s="24">
        <f t="shared" si="7"/>
        <v>216245.35</v>
      </c>
      <c r="AB25" s="24">
        <v>36275.689999999995</v>
      </c>
      <c r="AC25" s="24">
        <v>36023.35</v>
      </c>
      <c r="AD25" s="24">
        <v>17968.559999999983</v>
      </c>
      <c r="AE25" s="24">
        <f t="shared" si="5"/>
        <v>90267.59999999998</v>
      </c>
      <c r="AF25" s="24">
        <f t="shared" si="6"/>
        <v>665322.1799999999</v>
      </c>
      <c r="AG25" s="24">
        <f t="shared" si="8"/>
        <v>24331.840000000004</v>
      </c>
      <c r="AH25" s="24">
        <f t="shared" si="9"/>
        <v>689654.0199999999</v>
      </c>
    </row>
    <row r="26" spans="1:36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v>3835.64</v>
      </c>
      <c r="R26" s="24">
        <f t="shared" si="2"/>
        <v>133068.61000000002</v>
      </c>
      <c r="S26" s="24">
        <f t="shared" si="3"/>
        <v>141087.44000000003</v>
      </c>
      <c r="T26" s="24">
        <v>39042</v>
      </c>
      <c r="U26" s="24">
        <v>3427.29</v>
      </c>
      <c r="V26" s="24">
        <v>43087.39</v>
      </c>
      <c r="W26" s="24">
        <v>0</v>
      </c>
      <c r="X26" s="24">
        <v>46895.36</v>
      </c>
      <c r="Y26" s="24">
        <v>3863.25</v>
      </c>
      <c r="Z26" s="24">
        <f t="shared" si="4"/>
        <v>129024.75</v>
      </c>
      <c r="AA26" s="24">
        <f t="shared" si="7"/>
        <v>136315.29</v>
      </c>
      <c r="AB26" s="24">
        <v>25573.280000000002</v>
      </c>
      <c r="AC26" s="24">
        <v>25394.88</v>
      </c>
      <c r="AD26" s="24">
        <v>12558.079999999954</v>
      </c>
      <c r="AE26" s="24">
        <f t="shared" si="5"/>
        <v>63526.23999999996</v>
      </c>
      <c r="AF26" s="24">
        <f t="shared" si="6"/>
        <v>455849.22</v>
      </c>
      <c r="AG26" s="24">
        <f t="shared" si="8"/>
        <v>24242.660000000003</v>
      </c>
      <c r="AH26" s="24">
        <f t="shared" si="9"/>
        <v>480091.88</v>
      </c>
      <c r="AJ26" s="37"/>
    </row>
    <row r="27" spans="1:34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v>0</v>
      </c>
      <c r="R27" s="24">
        <f t="shared" si="2"/>
        <v>248380.34</v>
      </c>
      <c r="S27" s="24">
        <f t="shared" si="3"/>
        <v>248380.34</v>
      </c>
      <c r="T27" s="24">
        <v>83215.19</v>
      </c>
      <c r="U27" s="24">
        <v>8076.24</v>
      </c>
      <c r="V27" s="24">
        <v>87506.14</v>
      </c>
      <c r="W27" s="24">
        <v>5581.42</v>
      </c>
      <c r="X27" s="24">
        <v>87700.31000000001</v>
      </c>
      <c r="Y27" s="24">
        <v>7597.130000000005</v>
      </c>
      <c r="Z27" s="24">
        <f t="shared" si="4"/>
        <v>258421.64</v>
      </c>
      <c r="AA27" s="24">
        <f t="shared" si="7"/>
        <v>279676.43</v>
      </c>
      <c r="AB27" s="24">
        <v>48159.87</v>
      </c>
      <c r="AC27" s="24">
        <v>47824.66</v>
      </c>
      <c r="AD27" s="24">
        <v>23855.070000000065</v>
      </c>
      <c r="AE27" s="24">
        <f t="shared" si="5"/>
        <v>119839.60000000006</v>
      </c>
      <c r="AF27" s="24">
        <f t="shared" si="6"/>
        <v>865322.9100000001</v>
      </c>
      <c r="AG27" s="24">
        <f t="shared" si="8"/>
        <v>21254.790000000005</v>
      </c>
      <c r="AH27" s="24">
        <f t="shared" si="9"/>
        <v>886577.7000000002</v>
      </c>
    </row>
    <row r="28" spans="1:34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137615.84</v>
      </c>
      <c r="Q28" s="24">
        <v>1799.15</v>
      </c>
      <c r="R28" s="24">
        <f t="shared" si="2"/>
        <v>409517.48</v>
      </c>
      <c r="S28" s="24">
        <f t="shared" si="3"/>
        <v>411316.63</v>
      </c>
      <c r="T28" s="24">
        <v>136016.12</v>
      </c>
      <c r="U28" s="24">
        <v>0</v>
      </c>
      <c r="V28" s="24">
        <v>135643.9</v>
      </c>
      <c r="W28" s="24">
        <v>0</v>
      </c>
      <c r="X28" s="24">
        <v>135071.08000000002</v>
      </c>
      <c r="Y28" s="24">
        <v>0</v>
      </c>
      <c r="Z28" s="24">
        <f t="shared" si="4"/>
        <v>406731.1</v>
      </c>
      <c r="AA28" s="24">
        <f t="shared" si="7"/>
        <v>406731.1</v>
      </c>
      <c r="AB28" s="24">
        <v>79921.91</v>
      </c>
      <c r="AC28" s="24">
        <v>79362.75</v>
      </c>
      <c r="AD28" s="24">
        <v>38839.409999999996</v>
      </c>
      <c r="AE28" s="24">
        <f t="shared" si="5"/>
        <v>198124.07</v>
      </c>
      <c r="AF28" s="24">
        <f t="shared" si="6"/>
        <v>1406351.5899999999</v>
      </c>
      <c r="AG28" s="24">
        <f t="shared" si="8"/>
        <v>1799.15</v>
      </c>
      <c r="AH28" s="24">
        <f t="shared" si="9"/>
        <v>1408150.7399999998</v>
      </c>
    </row>
    <row r="29" spans="1:36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48857.72</v>
      </c>
      <c r="Q29" s="24">
        <v>0</v>
      </c>
      <c r="R29" s="24">
        <f t="shared" si="2"/>
        <v>139210.41</v>
      </c>
      <c r="S29" s="24">
        <f t="shared" si="3"/>
        <v>139210.41</v>
      </c>
      <c r="T29" s="24">
        <v>47307.75</v>
      </c>
      <c r="U29" s="24">
        <v>0</v>
      </c>
      <c r="V29" s="24">
        <v>47492.31</v>
      </c>
      <c r="W29" s="24">
        <v>0</v>
      </c>
      <c r="X29" s="24">
        <v>50747.020000000004</v>
      </c>
      <c r="Y29" s="24">
        <v>0</v>
      </c>
      <c r="Z29" s="24">
        <f t="shared" si="4"/>
        <v>145547.08000000002</v>
      </c>
      <c r="AA29" s="24">
        <f t="shared" si="7"/>
        <v>145547.08000000002</v>
      </c>
      <c r="AB29" s="24">
        <v>28589.63</v>
      </c>
      <c r="AC29" s="24">
        <v>28387.420000000002</v>
      </c>
      <c r="AD29" s="24">
        <v>13329.529999999999</v>
      </c>
      <c r="AE29" s="24">
        <f t="shared" si="5"/>
        <v>70306.58</v>
      </c>
      <c r="AF29" s="24">
        <f t="shared" si="6"/>
        <v>469457.95000000007</v>
      </c>
      <c r="AG29" s="24">
        <f t="shared" si="8"/>
        <v>0</v>
      </c>
      <c r="AH29" s="24">
        <f t="shared" si="9"/>
        <v>469457.95000000007</v>
      </c>
      <c r="AJ29" s="37"/>
    </row>
    <row r="30" spans="1:34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72816.62</v>
      </c>
      <c r="Q30" s="24">
        <v>0</v>
      </c>
      <c r="R30" s="24">
        <f t="shared" si="2"/>
        <v>214840.25</v>
      </c>
      <c r="S30" s="24">
        <f t="shared" si="3"/>
        <v>214840.25</v>
      </c>
      <c r="T30" s="24">
        <v>51157.2</v>
      </c>
      <c r="U30" s="24">
        <v>0</v>
      </c>
      <c r="V30" s="24">
        <v>48181.41</v>
      </c>
      <c r="W30" s="24">
        <v>0</v>
      </c>
      <c r="X30" s="24">
        <v>107234</v>
      </c>
      <c r="Y30" s="24">
        <v>0</v>
      </c>
      <c r="Z30" s="24">
        <f t="shared" si="4"/>
        <v>206572.61</v>
      </c>
      <c r="AA30" s="24">
        <f t="shared" si="7"/>
        <v>206572.61</v>
      </c>
      <c r="AB30" s="24">
        <v>63930.96</v>
      </c>
      <c r="AC30" s="24">
        <v>63486</v>
      </c>
      <c r="AD30" s="24">
        <v>31666.97</v>
      </c>
      <c r="AE30" s="24">
        <f t="shared" si="5"/>
        <v>159083.93</v>
      </c>
      <c r="AF30" s="24">
        <f t="shared" si="6"/>
        <v>746503.78</v>
      </c>
      <c r="AG30" s="24">
        <f t="shared" si="8"/>
        <v>0</v>
      </c>
      <c r="AH30" s="24">
        <f t="shared" si="9"/>
        <v>746503.78</v>
      </c>
    </row>
    <row r="31" spans="1:34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55042.76</v>
      </c>
      <c r="Q31" s="24">
        <v>0</v>
      </c>
      <c r="R31" s="24">
        <f t="shared" si="2"/>
        <v>169327.68</v>
      </c>
      <c r="S31" s="24">
        <f t="shared" si="3"/>
        <v>169327.68</v>
      </c>
      <c r="T31" s="24">
        <v>51685.34</v>
      </c>
      <c r="U31" s="24">
        <v>0</v>
      </c>
      <c r="V31" s="24">
        <v>52249.34</v>
      </c>
      <c r="W31" s="24">
        <v>0</v>
      </c>
      <c r="X31" s="24">
        <v>63341.18</v>
      </c>
      <c r="Y31" s="24">
        <v>0</v>
      </c>
      <c r="Z31" s="24">
        <f t="shared" si="4"/>
        <v>167275.86</v>
      </c>
      <c r="AA31" s="24">
        <f t="shared" si="7"/>
        <v>167275.86</v>
      </c>
      <c r="AB31" s="24">
        <v>37762.87</v>
      </c>
      <c r="AC31" s="24">
        <v>37500</v>
      </c>
      <c r="AD31" s="24">
        <v>18705.099999999977</v>
      </c>
      <c r="AE31" s="24">
        <f t="shared" si="5"/>
        <v>93967.96999999997</v>
      </c>
      <c r="AF31" s="24">
        <f t="shared" si="6"/>
        <v>572868.51</v>
      </c>
      <c r="AG31" s="24">
        <f t="shared" si="8"/>
        <v>0</v>
      </c>
      <c r="AH31" s="24">
        <f t="shared" si="9"/>
        <v>572868.51</v>
      </c>
    </row>
    <row r="32" spans="1:34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44601.69</v>
      </c>
      <c r="Q32" s="24">
        <v>0</v>
      </c>
      <c r="R32" s="24">
        <f t="shared" si="2"/>
        <v>140883.08000000002</v>
      </c>
      <c r="S32" s="24">
        <f t="shared" si="3"/>
        <v>140883.08000000002</v>
      </c>
      <c r="T32" s="24">
        <v>44773.05</v>
      </c>
      <c r="U32" s="24">
        <v>0</v>
      </c>
      <c r="V32" s="24">
        <v>44853.96</v>
      </c>
      <c r="W32" s="24">
        <v>0</v>
      </c>
      <c r="X32" s="24">
        <v>45004.79</v>
      </c>
      <c r="Y32" s="24">
        <v>0</v>
      </c>
      <c r="Z32" s="24">
        <f t="shared" si="4"/>
        <v>134631.8</v>
      </c>
      <c r="AA32" s="24">
        <f t="shared" si="7"/>
        <v>134631.8</v>
      </c>
      <c r="AB32" s="24">
        <v>26831.01</v>
      </c>
      <c r="AC32" s="24">
        <v>26644.34</v>
      </c>
      <c r="AD32" s="24">
        <v>13290.260000000035</v>
      </c>
      <c r="AE32" s="24">
        <f t="shared" si="5"/>
        <v>66765.61000000003</v>
      </c>
      <c r="AF32" s="24">
        <f t="shared" si="6"/>
        <v>497724.78</v>
      </c>
      <c r="AG32" s="24">
        <f t="shared" si="8"/>
        <v>409.75</v>
      </c>
      <c r="AH32" s="24">
        <f t="shared" si="9"/>
        <v>498134.53</v>
      </c>
    </row>
    <row r="33" spans="1:34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v>303.48</v>
      </c>
      <c r="R33" s="24">
        <f t="shared" si="2"/>
        <v>143051.94</v>
      </c>
      <c r="S33" s="24">
        <f t="shared" si="3"/>
        <v>143451.29</v>
      </c>
      <c r="T33" s="24">
        <v>49096.87</v>
      </c>
      <c r="U33" s="24">
        <v>89.83</v>
      </c>
      <c r="V33" s="24">
        <v>39485.98</v>
      </c>
      <c r="W33" s="24">
        <v>0</v>
      </c>
      <c r="X33" s="24">
        <v>47675.69</v>
      </c>
      <c r="Y33" s="24">
        <v>0</v>
      </c>
      <c r="Z33" s="24">
        <f t="shared" si="4"/>
        <v>136258.54</v>
      </c>
      <c r="AA33" s="24">
        <f t="shared" si="7"/>
        <v>136348.37</v>
      </c>
      <c r="AB33" s="24">
        <v>28423.34</v>
      </c>
      <c r="AC33" s="24">
        <v>28225.63</v>
      </c>
      <c r="AD33" s="24">
        <v>14079.130000000008</v>
      </c>
      <c r="AE33" s="24">
        <f t="shared" si="5"/>
        <v>70728.1</v>
      </c>
      <c r="AF33" s="24">
        <f t="shared" si="6"/>
        <v>468472.16000000003</v>
      </c>
      <c r="AG33" s="24">
        <f t="shared" si="8"/>
        <v>489.18</v>
      </c>
      <c r="AH33" s="24">
        <f t="shared" si="9"/>
        <v>468961.34</v>
      </c>
    </row>
    <row r="34" spans="1:34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2"/>
        <v>0</v>
      </c>
      <c r="S34" s="24">
        <f t="shared" si="3"/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f t="shared" si="4"/>
        <v>0</v>
      </c>
      <c r="AA34" s="24">
        <f t="shared" si="7"/>
        <v>0</v>
      </c>
      <c r="AB34" s="24">
        <v>0</v>
      </c>
      <c r="AC34" s="24">
        <v>0</v>
      </c>
      <c r="AD34" s="24">
        <v>0</v>
      </c>
      <c r="AE34" s="24">
        <f t="shared" si="5"/>
        <v>0</v>
      </c>
      <c r="AF34" s="24">
        <f t="shared" si="6"/>
        <v>82521.1</v>
      </c>
      <c r="AG34" s="24">
        <f t="shared" si="8"/>
        <v>0</v>
      </c>
      <c r="AH34" s="24">
        <f>AF34+AG34</f>
        <v>82521.1</v>
      </c>
    </row>
    <row r="35" spans="1:39" ht="39.75" customHeight="1">
      <c r="A35" s="16"/>
      <c r="B35" s="20" t="s">
        <v>9</v>
      </c>
      <c r="C35" s="7"/>
      <c r="D35" s="30">
        <f>SUM(D8:D34)</f>
        <v>1515942.05</v>
      </c>
      <c r="E35" s="30">
        <f aca="true" t="shared" si="10" ref="E35:AG35">SUM(E8:E34)</f>
        <v>6179</v>
      </c>
      <c r="F35" s="30">
        <f t="shared" si="10"/>
        <v>1842115.4199999997</v>
      </c>
      <c r="G35" s="30">
        <f t="shared" si="10"/>
        <v>28027.71</v>
      </c>
      <c r="H35" s="30">
        <f t="shared" si="10"/>
        <v>1857627.35</v>
      </c>
      <c r="I35" s="30">
        <f t="shared" si="10"/>
        <v>32219.81</v>
      </c>
      <c r="J35" s="30">
        <f t="shared" si="10"/>
        <v>5215684.820000001</v>
      </c>
      <c r="K35" s="30">
        <f t="shared" si="10"/>
        <v>5282111.340000001</v>
      </c>
      <c r="L35" s="30">
        <f t="shared" si="10"/>
        <v>1759836.1799999997</v>
      </c>
      <c r="M35" s="30">
        <f>SUM(M8:M34)</f>
        <v>1845679.7699999998</v>
      </c>
      <c r="N35" s="30">
        <f>SUM(N8:N34)</f>
        <v>79559.38999999998</v>
      </c>
      <c r="O35" s="30">
        <f>SUM(O8:O34)</f>
        <v>35865.26</v>
      </c>
      <c r="P35" s="30">
        <f>SUM(P8:P34)</f>
        <v>1814214.4100000004</v>
      </c>
      <c r="Q35" s="30">
        <f>SUM(Q8:Q34)</f>
        <v>68658.52999999998</v>
      </c>
      <c r="R35" s="30">
        <f t="shared" si="10"/>
        <v>5419730.36</v>
      </c>
      <c r="S35" s="30">
        <f t="shared" si="10"/>
        <v>5603813.539999999</v>
      </c>
      <c r="T35" s="30">
        <f t="shared" si="10"/>
        <v>1785944.2000000004</v>
      </c>
      <c r="U35" s="30">
        <f t="shared" si="10"/>
        <v>86051.95000000001</v>
      </c>
      <c r="V35" s="30">
        <f t="shared" si="10"/>
        <v>1791643.67</v>
      </c>
      <c r="W35" s="30">
        <f t="shared" si="10"/>
        <v>66967.81</v>
      </c>
      <c r="X35" s="30">
        <f t="shared" si="10"/>
        <v>1901834.7499999998</v>
      </c>
      <c r="Y35" s="30">
        <f t="shared" si="10"/>
        <v>82355.12000000002</v>
      </c>
      <c r="Z35" s="30">
        <f t="shared" si="10"/>
        <v>5479422.62</v>
      </c>
      <c r="AA35" s="30">
        <f t="shared" si="10"/>
        <v>5714797.5</v>
      </c>
      <c r="AB35" s="30">
        <f t="shared" si="10"/>
        <v>1078917.1400000001</v>
      </c>
      <c r="AC35" s="30">
        <f t="shared" si="10"/>
        <v>1071400.37</v>
      </c>
      <c r="AD35" s="30">
        <f t="shared" si="10"/>
        <v>531993.9900000002</v>
      </c>
      <c r="AE35" s="30">
        <f t="shared" si="10"/>
        <v>2682311.500000001</v>
      </c>
      <c r="AF35" s="30">
        <f t="shared" si="10"/>
        <v>18797149.300000004</v>
      </c>
      <c r="AG35" s="30">
        <f t="shared" si="10"/>
        <v>485884.57999999996</v>
      </c>
      <c r="AH35" s="30">
        <f>AF35+AG35</f>
        <v>19283033.880000003</v>
      </c>
      <c r="AJ35" s="29"/>
      <c r="AK35" s="29"/>
      <c r="AL35" s="29"/>
      <c r="AM35" s="29"/>
    </row>
    <row r="36" spans="1:40" ht="27" customHeight="1">
      <c r="A36" s="17"/>
      <c r="B36" s="26"/>
      <c r="C36" s="27"/>
      <c r="D36" s="19"/>
      <c r="E36" s="19"/>
      <c r="F36" s="19"/>
      <c r="G36" s="19"/>
      <c r="H36" s="19"/>
      <c r="I36" s="19"/>
      <c r="J36" s="31"/>
      <c r="L36" s="31"/>
      <c r="M36" s="31"/>
      <c r="N36" s="31"/>
      <c r="O36" s="31"/>
      <c r="P36" s="31"/>
      <c r="Q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19"/>
      <c r="AH36" s="29"/>
      <c r="AI36" s="29"/>
      <c r="AJ36" s="29"/>
      <c r="AK36" s="29"/>
      <c r="AL36" s="29"/>
      <c r="AM36" s="29"/>
      <c r="AN36" s="29"/>
    </row>
    <row r="37" spans="1:38" ht="27.75" customHeight="1">
      <c r="A37" s="17"/>
      <c r="B37" s="8"/>
      <c r="C37" s="8"/>
      <c r="J37" s="31"/>
      <c r="L37" s="31"/>
      <c r="M37" s="31"/>
      <c r="N37" s="31"/>
      <c r="O37" s="31"/>
      <c r="P37" s="31"/>
      <c r="Q37" s="31"/>
      <c r="S37" s="29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19"/>
      <c r="AH37" s="29"/>
      <c r="AJ37" s="29"/>
      <c r="AK37" s="29"/>
      <c r="AL37" s="29"/>
    </row>
    <row r="38" spans="1:34" ht="27.75" customHeight="1">
      <c r="A38" s="17"/>
      <c r="B38" s="8"/>
      <c r="C38" s="8"/>
      <c r="AF38" s="19"/>
      <c r="AH38" s="29"/>
    </row>
    <row r="39" spans="2:32" ht="26.25" customHeight="1">
      <c r="B39" s="11"/>
      <c r="D39" s="11"/>
      <c r="E39" s="11"/>
      <c r="F39" s="11"/>
      <c r="G39" s="11"/>
      <c r="H39" s="11"/>
      <c r="I39" s="11"/>
      <c r="AF39" s="19"/>
    </row>
    <row r="40" spans="2:32" ht="26.25" customHeight="1">
      <c r="B40" s="3"/>
      <c r="D40" s="3"/>
      <c r="E40" s="32"/>
      <c r="F40" s="33"/>
      <c r="G40" s="3"/>
      <c r="H40" s="3"/>
      <c r="I40" s="3"/>
      <c r="AF40" s="19"/>
    </row>
    <row r="41" spans="4:9" ht="26.25" customHeight="1">
      <c r="D41" s="3"/>
      <c r="E41" s="32"/>
      <c r="F41" s="34"/>
      <c r="G41" s="3"/>
      <c r="H41" s="3"/>
      <c r="I41" s="3"/>
    </row>
    <row r="42" spans="4:32" ht="26.25" customHeight="1">
      <c r="D42" s="3"/>
      <c r="E42" s="32"/>
      <c r="F42" s="34"/>
      <c r="G42" s="3"/>
      <c r="H42" s="3"/>
      <c r="I42" s="3"/>
      <c r="AF42" s="29"/>
    </row>
    <row r="43" spans="4:9" ht="26.25" customHeight="1">
      <c r="D43" s="3"/>
      <c r="E43" s="32"/>
      <c r="F43" s="34"/>
      <c r="G43" s="3"/>
      <c r="H43" s="3"/>
      <c r="I43" s="3"/>
    </row>
    <row r="44" spans="4:9" ht="26.25" customHeight="1">
      <c r="D44" s="3"/>
      <c r="E44" s="32"/>
      <c r="F44" s="35"/>
      <c r="G44" s="3"/>
      <c r="H44" s="3"/>
      <c r="I44" s="3"/>
    </row>
    <row r="45" spans="4:9" ht="26.25" customHeight="1">
      <c r="D45" s="3"/>
      <c r="E45" s="32"/>
      <c r="F45" s="34"/>
      <c r="G45" s="3"/>
      <c r="H45" s="3"/>
      <c r="I45" s="3"/>
    </row>
    <row r="46" spans="5:31" ht="26.25" customHeight="1">
      <c r="E46" s="32"/>
      <c r="F46" s="3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5:31" ht="26.25" customHeight="1">
      <c r="E47" s="32"/>
      <c r="F47" s="3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0:31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0:31" ht="26.25" customHeight="1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0:31" ht="26.25" customHeight="1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0:31" s="12" customFormat="1" ht="19.5" customHeight="1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/>
    <row r="58" s="12" customFormat="1" ht="19.5" customHeight="1"/>
    <row r="59" s="12" customFormat="1" ht="19.5" customHeight="1">
      <c r="B59" s="6"/>
    </row>
    <row r="60" spans="2:9" ht="12.75">
      <c r="B60" s="9"/>
      <c r="C60" s="9"/>
      <c r="D60" s="9"/>
      <c r="E60" s="9"/>
      <c r="F60" s="9"/>
      <c r="G60" s="9"/>
      <c r="H60" s="9"/>
      <c r="I60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3" r:id="rId1"/>
  <headerFooter alignWithMargins="0">
    <oddFooter>&amp;CPage &amp;P of &amp;N</oddFooter>
  </headerFooter>
  <rowBreaks count="2" manualBreakCount="2">
    <brk id="24" max="34" man="1"/>
    <brk id="52" max="5" man="1"/>
  </rowBreaks>
  <colBreaks count="2" manualBreakCount="2">
    <brk id="13" max="46" man="1"/>
    <brk id="25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2022-09-20T06:24:17Z</cp:lastPrinted>
  <dcterms:created xsi:type="dcterms:W3CDTF">2008-06-27T05:56:22Z</dcterms:created>
  <dcterms:modified xsi:type="dcterms:W3CDTF">2022-10-11T09:27:15Z</dcterms:modified>
  <cp:category/>
  <cp:version/>
  <cp:contentType/>
  <cp:contentStatus/>
</cp:coreProperties>
</file>